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680" yWindow="-120" windowWidth="29040" windowHeight="15720"/>
  </bookViews>
  <sheets>
    <sheet name="2026년도 수의계약현황 (2분기)" sheetId="2" r:id="rId1"/>
  </sheets>
  <definedNames>
    <definedName name="_xlnm._FilterDatabase" localSheetId="0" hidden="1">'2026년도 수의계약현황 (2분기)'!$A$12:$L$23</definedName>
  </definedNames>
  <calcPr calcId="144525"/>
</workbook>
</file>

<file path=xl/calcChain.xml><?xml version="1.0" encoding="utf-8"?>
<calcChain xmlns="http://schemas.openxmlformats.org/spreadsheetml/2006/main">
  <c r="H13" i="2" l="1"/>
  <c r="K13" i="2" l="1"/>
  <c r="E7" i="2"/>
  <c r="D7" i="2"/>
  <c r="E6" i="2"/>
  <c r="D6" i="2"/>
  <c r="E5" i="2"/>
  <c r="D5" i="2"/>
  <c r="D8" i="2" s="1"/>
  <c r="E8" i="2" l="1"/>
  <c r="F5" i="2" s="1"/>
  <c r="F8" i="2" s="1"/>
  <c r="F6" i="2" l="1"/>
  <c r="F7" i="2"/>
</calcChain>
</file>

<file path=xl/sharedStrings.xml><?xml version="1.0" encoding="utf-8"?>
<sst xmlns="http://schemas.openxmlformats.org/spreadsheetml/2006/main" count="224" uniqueCount="173">
  <si>
    <t>유  형</t>
  </si>
  <si>
    <t>건  수</t>
  </si>
  <si>
    <t>금  액</t>
  </si>
  <si>
    <t>물 품</t>
  </si>
  <si>
    <t>용 역</t>
  </si>
  <si>
    <t>공 사</t>
  </si>
  <si>
    <t>합 계</t>
  </si>
  <si>
    <t>(단위 : 원)</t>
  </si>
  <si>
    <t>구분</t>
  </si>
  <si>
    <t>계약일자</t>
  </si>
  <si>
    <t>계약상대자</t>
  </si>
  <si>
    <t>계약건명</t>
  </si>
  <si>
    <t>계약금액</t>
  </si>
  <si>
    <t>비고</t>
  </si>
  <si>
    <t>합    계</t>
  </si>
  <si>
    <t>소재지</t>
    <phoneticPr fontId="8" type="noConversion"/>
  </si>
  <si>
    <t>사업자등록번호</t>
    <phoneticPr fontId="8" type="noConversion"/>
  </si>
  <si>
    <t>예정금액</t>
    <phoneticPr fontId="8" type="noConversion"/>
  </si>
  <si>
    <t>금액 비중</t>
    <phoneticPr fontId="8" type="noConversion"/>
  </si>
  <si>
    <t>■ 유형별 계약 현황</t>
    <phoneticPr fontId="8" type="noConversion"/>
  </si>
  <si>
    <t>■ 세부 계약내역(물품,공사 및 용역 500만원 이상)</t>
    <phoneticPr fontId="8" type="noConversion"/>
  </si>
  <si>
    <t>물품</t>
  </si>
  <si>
    <t>용역</t>
  </si>
  <si>
    <t>계약시작일</t>
    <phoneticPr fontId="8" type="noConversion"/>
  </si>
  <si>
    <t>계약종료일</t>
    <phoneticPr fontId="8" type="noConversion"/>
  </si>
  <si>
    <t>계약부서</t>
    <phoneticPr fontId="8" type="noConversion"/>
  </si>
  <si>
    <t>공사</t>
  </si>
  <si>
    <t>2026년도 2분기 수의계약 체결현황</t>
    <phoneticPr fontId="8" type="noConversion"/>
  </si>
  <si>
    <t>초임계 원료의약품 생산 플랫폼 구축사업 관급자재(패널) 구매</t>
    <phoneticPr fontId="8" type="noConversion"/>
  </si>
  <si>
    <t>에스와이테크</t>
    <phoneticPr fontId="8" type="noConversion"/>
  </si>
  <si>
    <t>충청북도 제천시 바이오밸리 3로 36-0</t>
    <phoneticPr fontId="8" type="noConversion"/>
  </si>
  <si>
    <t>312-81-28142</t>
    <phoneticPr fontId="8" type="noConversion"/>
  </si>
  <si>
    <t>우수조달물품</t>
    <phoneticPr fontId="8" type="noConversion"/>
  </si>
  <si>
    <t>그린(나노)</t>
    <phoneticPr fontId="8" type="noConversion"/>
  </si>
  <si>
    <t>초임계 원료의약품 생산 플랫폼 구축사업 관급자재(창호) 구매</t>
    <phoneticPr fontId="8" type="noConversion"/>
  </si>
  <si>
    <t>초임계 원료의약품 생산 플랫폼 구축사업 관급자재(시멘트) 구매</t>
    <phoneticPr fontId="8" type="noConversion"/>
  </si>
  <si>
    <t>초임계 원료의약품 생산 플랫폼 구축사업 관급자재(방수시트) 구매</t>
    <phoneticPr fontId="8" type="noConversion"/>
  </si>
  <si>
    <t>바이오의약본부 사무실 시스템에어컨 정비19대</t>
    <phoneticPr fontId="8" type="noConversion"/>
  </si>
  <si>
    <t>전라남도 장성군 진원면 진남2로 405-0</t>
    <phoneticPr fontId="8" type="noConversion"/>
  </si>
  <si>
    <t>주식회사 신성기업</t>
    <phoneticPr fontId="8" type="noConversion"/>
  </si>
  <si>
    <t>283-81-00069</t>
    <phoneticPr fontId="8" type="noConversion"/>
  </si>
  <si>
    <t>한라시멘트주식회사</t>
    <phoneticPr fontId="8" type="noConversion"/>
  </si>
  <si>
    <t>강원특별자치도 강릉시 옥계면 산계길 225</t>
    <phoneticPr fontId="8" type="noConversion"/>
  </si>
  <si>
    <t>226-81-22191</t>
    <phoneticPr fontId="8" type="noConversion"/>
  </si>
  <si>
    <t>스마트에스지</t>
    <phoneticPr fontId="8" type="noConversion"/>
  </si>
  <si>
    <t>경기도 안성시 일죽면 방초산단로 12</t>
    <phoneticPr fontId="8" type="noConversion"/>
  </si>
  <si>
    <t>502-81-19834</t>
    <phoneticPr fontId="8" type="noConversion"/>
  </si>
  <si>
    <t>의약</t>
    <phoneticPr fontId="8" type="noConversion"/>
  </si>
  <si>
    <t>바이오씨앤씨</t>
    <phoneticPr fontId="8" type="noConversion"/>
  </si>
  <si>
    <t>경기도 수원시 영통구 대학로 16, 2층 126호</t>
    <phoneticPr fontId="8" type="noConversion"/>
  </si>
  <si>
    <t>703-25-01101</t>
    <phoneticPr fontId="8" type="noConversion"/>
  </si>
  <si>
    <t>2026년 바이오의약본부 기계설비 유지점검</t>
    <phoneticPr fontId="8" type="noConversion"/>
  </si>
  <si>
    <t>케어푸드센터 제조장비(교반기) 구입</t>
    <phoneticPr fontId="8" type="noConversion"/>
  </si>
  <si>
    <t>병원연계 지원 프로그램 운영 협력기관 용역</t>
    <phoneticPr fontId="8" type="noConversion"/>
  </si>
  <si>
    <t>식품센터 기업지원동 옥상방수 공사 계약 추진</t>
    <phoneticPr fontId="8" type="noConversion"/>
  </si>
  <si>
    <t>2026년 식품센터 시험 검사기관 냉난방기 외 2종 구입</t>
    <phoneticPr fontId="8" type="noConversion"/>
  </si>
  <si>
    <t>탈모 증상 완화 세포수준 효능 평가</t>
    <phoneticPr fontId="8" type="noConversion"/>
  </si>
  <si>
    <t>시험재료 25종 구입</t>
    <phoneticPr fontId="8" type="noConversion"/>
  </si>
  <si>
    <t>천연오일 원료 파운드리 화재보험가입</t>
    <phoneticPr fontId="8" type="noConversion"/>
  </si>
  <si>
    <t>흑하랑 상추 시험재배</t>
    <phoneticPr fontId="8" type="noConversion"/>
  </si>
  <si>
    <t>2026년 청년 블루푸드테크 아이템 경진대회 대행 용역</t>
    <phoneticPr fontId="8" type="noConversion"/>
  </si>
  <si>
    <t>천연물소재 전주기 표준화 허브 구축사업 원물(환삼덩굴 건조물)</t>
    <phoneticPr fontId="8" type="noConversion"/>
  </si>
  <si>
    <t>천연물소재 전주기 표준화 허브 구축사업 원물(환삼덩굴 묘종)</t>
    <phoneticPr fontId="8" type="noConversion"/>
  </si>
  <si>
    <t>2026년 식품센터 스크류냉동기 3호 오바홀(Overhaul)작업</t>
    <phoneticPr fontId="8" type="noConversion"/>
  </si>
  <si>
    <t>전남광주통합특별시 그린바이오산업 육성 기본계획(2026~2030)</t>
    <phoneticPr fontId="8" type="noConversion"/>
  </si>
  <si>
    <t>전남광주 통합 대응 바이오산업 전략과제 도출 연구용역</t>
    <phoneticPr fontId="8" type="noConversion"/>
  </si>
  <si>
    <t>그린바이오본부 친환경센터 화재보험</t>
    <phoneticPr fontId="8" type="noConversion"/>
  </si>
  <si>
    <t xml:space="preserve">바이오 USA 2026 참가 및 벤치마킹 지원 </t>
    <phoneticPr fontId="8" type="noConversion"/>
  </si>
  <si>
    <t>케어푸드센터 액체질소 공급 단가 계약(저장탱크 임대조건)</t>
    <phoneticPr fontId="8" type="noConversion"/>
  </si>
  <si>
    <t>시험재료 8종 구매</t>
    <phoneticPr fontId="8" type="noConversion"/>
  </si>
  <si>
    <t>시험재료 33종 구매</t>
    <phoneticPr fontId="8" type="noConversion"/>
  </si>
  <si>
    <t>전라남도 영광군 군남면 육창로 2길 85-0</t>
    <phoneticPr fontId="8" type="noConversion"/>
  </si>
  <si>
    <t>161-88-03052</t>
    <phoneticPr fontId="8" type="noConversion"/>
  </si>
  <si>
    <t>창우기계설비</t>
    <phoneticPr fontId="8" type="noConversion"/>
  </si>
  <si>
    <t>경일주방 주식회사</t>
    <phoneticPr fontId="8" type="noConversion"/>
  </si>
  <si>
    <t>경기도 시흥시 새우개 4길 4-0</t>
    <phoneticPr fontId="8" type="noConversion"/>
  </si>
  <si>
    <t>134-81-50710</t>
    <phoneticPr fontId="8" type="noConversion"/>
  </si>
  <si>
    <t>경영(전략기획실)</t>
    <phoneticPr fontId="8" type="noConversion"/>
  </si>
  <si>
    <t>전남대학교병원</t>
    <phoneticPr fontId="8" type="noConversion"/>
  </si>
  <si>
    <t>광주광역시 동구 제봉로 42</t>
    <phoneticPr fontId="8" type="noConversion"/>
  </si>
  <si>
    <t>408-82-08124</t>
    <phoneticPr fontId="8" type="noConversion"/>
  </si>
  <si>
    <t>그린(식품)</t>
    <phoneticPr fontId="8" type="noConversion"/>
  </si>
  <si>
    <t>이석건설</t>
    <phoneticPr fontId="8" type="noConversion"/>
  </si>
  <si>
    <t>광주광역시 북구 저불로 73번길 17</t>
    <phoneticPr fontId="8" type="noConversion"/>
  </si>
  <si>
    <t>409-81-93990</t>
    <phoneticPr fontId="8" type="noConversion"/>
  </si>
  <si>
    <t>라보메딕</t>
    <phoneticPr fontId="8" type="noConversion"/>
  </si>
  <si>
    <t>광주광역시 서구 매월2 로53</t>
    <phoneticPr fontId="8" type="noConversion"/>
  </si>
  <si>
    <t>408-04-58311</t>
    <phoneticPr fontId="8" type="noConversion"/>
  </si>
  <si>
    <t>그린(천연)</t>
    <phoneticPr fontId="8" type="noConversion"/>
  </si>
  <si>
    <t>전주농생명소재연구원</t>
    <phoneticPr fontId="8" type="noConversion"/>
  </si>
  <si>
    <t>전북특별자치도 전주시 덕진구 원장동길 111-27</t>
    <phoneticPr fontId="8" type="noConversion"/>
  </si>
  <si>
    <t>402-82-17455</t>
    <phoneticPr fontId="8" type="noConversion"/>
  </si>
  <si>
    <t>셀진</t>
    <phoneticPr fontId="8" type="noConversion"/>
  </si>
  <si>
    <t>광주광역시 북구 저불로 31번길 10-2</t>
    <phoneticPr fontId="8" type="noConversion"/>
  </si>
  <si>
    <t>428-81-00243</t>
    <phoneticPr fontId="8" type="noConversion"/>
  </si>
  <si>
    <t>한화손해보험</t>
    <phoneticPr fontId="8" type="noConversion"/>
  </si>
  <si>
    <t>서울특별시 영등포구 여의대로 56</t>
    <phoneticPr fontId="8" type="noConversion"/>
  </si>
  <si>
    <t>116-81-46445</t>
    <phoneticPr fontId="8" type="noConversion"/>
  </si>
  <si>
    <t>주식회사 비에스씨</t>
    <phoneticPr fontId="8" type="noConversion"/>
  </si>
  <si>
    <t>경기도 용인시 기흥구 동백중앙로 16번길 16-4</t>
    <phoneticPr fontId="8" type="noConversion"/>
  </si>
  <si>
    <t>138-81-55172</t>
    <phoneticPr fontId="8" type="noConversion"/>
  </si>
  <si>
    <t>해양</t>
    <phoneticPr fontId="8" type="noConversion"/>
  </si>
  <si>
    <t>이드로경영파트너스</t>
    <phoneticPr fontId="8" type="noConversion"/>
  </si>
  <si>
    <t>광주광역시 북구 경열로 265-0</t>
    <phoneticPr fontId="8" type="noConversion"/>
  </si>
  <si>
    <t>821-81-01384</t>
    <phoneticPr fontId="8" type="noConversion"/>
  </si>
  <si>
    <t>산야초마을</t>
    <phoneticPr fontId="8" type="noConversion"/>
  </si>
  <si>
    <t>전라남도 장흥군 장흥읍 산단로 345</t>
    <phoneticPr fontId="8" type="noConversion"/>
  </si>
  <si>
    <t>409-17-35228</t>
    <phoneticPr fontId="8" type="noConversion"/>
  </si>
  <si>
    <t>청흥농산물</t>
    <phoneticPr fontId="8" type="noConversion"/>
  </si>
  <si>
    <t>전라남도 장흥군 장흥읍 산단로 83-15</t>
    <phoneticPr fontId="8" type="noConversion"/>
  </si>
  <si>
    <t>123-96-13311</t>
    <phoneticPr fontId="8" type="noConversion"/>
  </si>
  <si>
    <t>그린(식품)</t>
    <phoneticPr fontId="8" type="noConversion"/>
  </si>
  <si>
    <t>주식회사 우리냉동공조</t>
    <phoneticPr fontId="8" type="noConversion"/>
  </si>
  <si>
    <t>광주광역시 북구 동배마을길 1</t>
    <phoneticPr fontId="8" type="noConversion"/>
  </si>
  <si>
    <t>409-86-17885</t>
    <phoneticPr fontId="8" type="noConversion"/>
  </si>
  <si>
    <t>경영</t>
    <phoneticPr fontId="8" type="noConversion"/>
  </si>
  <si>
    <t>지역농업네트워크
서울경기제주 협동조합</t>
    <phoneticPr fontId="8" type="noConversion"/>
  </si>
  <si>
    <t>서울특별시 관악구 승방 4길 6 301호</t>
    <phoneticPr fontId="8" type="noConversion"/>
  </si>
  <si>
    <t>888-81-00961</t>
    <phoneticPr fontId="8" type="noConversion"/>
  </si>
  <si>
    <t>호남지방행정발전연구원</t>
    <phoneticPr fontId="8" type="noConversion"/>
  </si>
  <si>
    <t>광주광역시 북구 첨단과기로 208번길 43-10</t>
    <phoneticPr fontId="8" type="noConversion"/>
  </si>
  <si>
    <t>575-86-03427</t>
    <phoneticPr fontId="8" type="noConversion"/>
  </si>
  <si>
    <t>그린(친환경)</t>
    <phoneticPr fontId="8" type="noConversion"/>
  </si>
  <si>
    <t>이브릿지글로벌</t>
    <phoneticPr fontId="8" type="noConversion"/>
  </si>
  <si>
    <t>경기도 김포시 태장로 789 4층 21호</t>
    <phoneticPr fontId="8" type="noConversion"/>
  </si>
  <si>
    <t>719-87-02705</t>
    <phoneticPr fontId="8" type="noConversion"/>
  </si>
  <si>
    <t>한국특수가스</t>
    <phoneticPr fontId="8" type="noConversion"/>
  </si>
  <si>
    <t>전북특별자치도 익산시 석암로 7길 19-0</t>
    <phoneticPr fontId="8" type="noConversion"/>
  </si>
  <si>
    <t>403-81-09892</t>
    <phoneticPr fontId="8" type="noConversion"/>
  </si>
  <si>
    <t>주식회사 진바이오</t>
    <phoneticPr fontId="8" type="noConversion"/>
  </si>
  <si>
    <t>전라남도 나주시 산포면 산포로 418-0</t>
    <phoneticPr fontId="8" type="noConversion"/>
  </si>
  <si>
    <t>247-81-01868</t>
    <phoneticPr fontId="8" type="noConversion"/>
  </si>
  <si>
    <t>선률사이언스</t>
    <phoneticPr fontId="8" type="noConversion"/>
  </si>
  <si>
    <t>광주광역시 북구 중흥로 83번길 7-7 201호</t>
    <phoneticPr fontId="8" type="noConversion"/>
  </si>
  <si>
    <t>128-34-82135</t>
    <phoneticPr fontId="8" type="noConversion"/>
  </si>
  <si>
    <t xml:space="preserve">2026년 Bizbox Alpha 및 G20 블루멤버십 서비스 </t>
    <phoneticPr fontId="8" type="noConversion"/>
  </si>
  <si>
    <t>경영</t>
    <phoneticPr fontId="8" type="noConversion"/>
  </si>
  <si>
    <t>강원특별자치도 춘천시 남산면 버들1길 130</t>
    <phoneticPr fontId="8" type="noConversion"/>
  </si>
  <si>
    <t>134-81-08473</t>
    <phoneticPr fontId="8" type="noConversion"/>
  </si>
  <si>
    <t>㈜더존비즈온</t>
    <phoneticPr fontId="8" type="noConversion"/>
  </si>
  <si>
    <t>용역</t>
    <phoneticPr fontId="8" type="noConversion"/>
  </si>
  <si>
    <t>전략</t>
    <phoneticPr fontId="8" type="noConversion"/>
  </si>
  <si>
    <t>㈜이츠한남</t>
    <phoneticPr fontId="8" type="noConversion"/>
  </si>
  <si>
    <t>광주광역시 동구 문화전당로 37</t>
    <phoneticPr fontId="8" type="noConversion"/>
  </si>
  <si>
    <t>408-81-78356</t>
    <phoneticPr fontId="8" type="noConversion"/>
  </si>
  <si>
    <t>전남 바이오산업 홍보 브로슈어 리뉴얼 제작</t>
    <phoneticPr fontId="8" type="noConversion"/>
  </si>
  <si>
    <t xml:space="preserve"> 케어푸드센터 주방 및 레토르트실 기계공사</t>
    <phoneticPr fontId="8" type="noConversion"/>
  </si>
  <si>
    <t>그린(케어푸드)</t>
    <phoneticPr fontId="8" type="noConversion"/>
  </si>
  <si>
    <t>그린(케어푸드)</t>
    <phoneticPr fontId="8" type="noConversion"/>
  </si>
  <si>
    <t>831-87-00628</t>
    <phoneticPr fontId="8" type="noConversion"/>
  </si>
  <si>
    <t>광주광역시 동구 밤실로 136번길 4-1</t>
    <phoneticPr fontId="8" type="noConversion"/>
  </si>
  <si>
    <t>주식회사 원이엔텍</t>
    <phoneticPr fontId="8" type="noConversion"/>
  </si>
  <si>
    <t>공사</t>
    <phoneticPr fontId="8" type="noConversion"/>
  </si>
  <si>
    <t>케어푸드센터 위탁생산제품 포장재 구매</t>
    <phoneticPr fontId="8" type="noConversion"/>
  </si>
  <si>
    <t>물품</t>
    <phoneticPr fontId="8" type="noConversion"/>
  </si>
  <si>
    <t>주식회사 신명이노텍</t>
    <phoneticPr fontId="8" type="noConversion"/>
  </si>
  <si>
    <t>경기도 화성시 정남면 서봉로851번길 92-31</t>
    <phoneticPr fontId="8" type="noConversion"/>
  </si>
  <si>
    <t>126-86-30149</t>
    <phoneticPr fontId="8" type="noConversion"/>
  </si>
  <si>
    <t>케어푸드센터 판넬 제거 및 도어 설치 공사</t>
    <phoneticPr fontId="8" type="noConversion"/>
  </si>
  <si>
    <t>주식회사 탑팀</t>
    <phoneticPr fontId="8" type="noConversion"/>
  </si>
  <si>
    <t>제주특별자치도 제주시 서광로 197</t>
    <phoneticPr fontId="8" type="noConversion"/>
  </si>
  <si>
    <t>749-87-01764</t>
    <phoneticPr fontId="8" type="noConversion"/>
  </si>
  <si>
    <t>전남그린바이오기업 육성 설명회 개최 용역</t>
    <phoneticPr fontId="8" type="noConversion"/>
  </si>
  <si>
    <t>2026년도 바이오의약본부 전기 수용설비 안전진단 용역</t>
    <phoneticPr fontId="8" type="noConversion"/>
  </si>
  <si>
    <t>의약</t>
    <phoneticPr fontId="8" type="noConversion"/>
  </si>
  <si>
    <t>주식회사 이에스엔지니어링</t>
    <phoneticPr fontId="8" type="noConversion"/>
  </si>
  <si>
    <t>전라남도 목포시 삼각로 7번길 7-1</t>
    <phoneticPr fontId="8" type="noConversion"/>
  </si>
  <si>
    <t>396-86-02596</t>
    <phoneticPr fontId="8" type="noConversion"/>
  </si>
  <si>
    <t>친환경센터 보안경비 용역</t>
    <phoneticPr fontId="8" type="noConversion"/>
  </si>
  <si>
    <t>그린(친환경)</t>
    <phoneticPr fontId="8" type="noConversion"/>
  </si>
  <si>
    <t>에스케이쉴더스 주식회사</t>
    <phoneticPr fontId="8" type="noConversion"/>
  </si>
  <si>
    <t>전라남도 순천시 백강로 375-11</t>
    <phoneticPr fontId="8" type="noConversion"/>
  </si>
  <si>
    <t>751-85-01609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</si>
</sst>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_);[Red]\(0\)"/>
    <numFmt numFmtId="177" formatCode="mm&quot;월&quot;\ \ dd&quot;일&quot;"/>
    <numFmt numFmtId="178" formatCode="General\ &quot;건&quot;"/>
    <numFmt numFmtId="179" formatCode="0.0%"/>
    <numFmt numFmtId="180" formatCode="#,##0;[Red]#,##0"/>
  </numFmts>
  <fonts count="18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11"/>
      <name val="돋움"/>
      <family val="3"/>
      <charset val="129"/>
    </font>
    <font>
      <b/>
      <u/>
      <sz val="13"/>
      <name val="돋움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굴림"/>
      <family val="3"/>
      <charset val="129"/>
    </font>
    <font>
      <sz val="13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i/>
      <sz val="10"/>
      <color theme="1"/>
      <name val="굴림"/>
      <family val="3"/>
      <charset val="129"/>
    </font>
    <font>
      <b/>
      <sz val="22"/>
      <name val="한컴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/>
      <bottom style="hair">
        <color indexed="64"/>
      </bottom>
      <diagonal/>
    </border>
  </borders>
  <cellStyleXfs count="14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3" fillId="0" borderId="0" xfId="4" applyFont="1" applyAlignment="1">
      <alignment horizontal="centerContinuous" vertical="center"/>
    </xf>
    <xf numFmtId="0" fontId="4" fillId="0" borderId="0" xfId="4" applyFont="1" applyAlignment="1">
      <alignment horizontal="centerContinuous" vertical="center"/>
    </xf>
    <xf numFmtId="0" fontId="7" fillId="0" borderId="0" xfId="4" applyFont="1">
      <alignment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right"/>
    </xf>
    <xf numFmtId="0" fontId="7" fillId="0" borderId="0" xfId="4" applyFont="1" applyAlignment="1">
      <alignment horizontal="left" vertical="center" shrinkToFit="1"/>
    </xf>
    <xf numFmtId="0" fontId="7" fillId="0" borderId="0" xfId="4" applyFont="1" applyAlignment="1">
      <alignment horizontal="center" vertical="center" shrinkToFit="1"/>
    </xf>
    <xf numFmtId="41" fontId="7" fillId="0" borderId="0" xfId="3" applyFont="1" applyFill="1" applyBorder="1" applyAlignment="1">
      <alignment horizontal="center" vertical="center"/>
    </xf>
    <xf numFmtId="0" fontId="6" fillId="0" borderId="0" xfId="4" applyFont="1" applyAlignment="1">
      <alignment horizontal="left" vertical="center" wrapText="1"/>
    </xf>
    <xf numFmtId="0" fontId="6" fillId="2" borderId="4" xfId="4" applyFont="1" applyFill="1" applyBorder="1" applyAlignment="1">
      <alignment horizontal="center" vertical="center" shrinkToFit="1"/>
    </xf>
    <xf numFmtId="41" fontId="7" fillId="0" borderId="1" xfId="2" applyFont="1" applyFill="1" applyBorder="1" applyAlignment="1">
      <alignment horizontal="right" vertical="center" indent="5" shrinkToFit="1"/>
    </xf>
    <xf numFmtId="41" fontId="7" fillId="0" borderId="2" xfId="2" applyFont="1" applyFill="1" applyBorder="1" applyAlignment="1">
      <alignment horizontal="right" vertical="center" indent="5" shrinkToFit="1"/>
    </xf>
    <xf numFmtId="0" fontId="9" fillId="0" borderId="0" xfId="0" applyFont="1">
      <alignment vertical="center"/>
    </xf>
    <xf numFmtId="0" fontId="12" fillId="0" borderId="0" xfId="7" applyFont="1" applyAlignment="1">
      <alignment horizontal="center" vertical="center"/>
    </xf>
    <xf numFmtId="0" fontId="10" fillId="2" borderId="12" xfId="4" applyFont="1" applyFill="1" applyBorder="1" applyAlignment="1">
      <alignment horizontal="center" vertical="center"/>
    </xf>
    <xf numFmtId="177" fontId="10" fillId="2" borderId="12" xfId="4" applyNumberFormat="1" applyFont="1" applyFill="1" applyBorder="1" applyAlignment="1">
      <alignment horizontal="center" vertical="center"/>
    </xf>
    <xf numFmtId="176" fontId="10" fillId="2" borderId="12" xfId="4" applyNumberFormat="1" applyFont="1" applyFill="1" applyBorder="1" applyAlignment="1">
      <alignment horizontal="center" vertical="center"/>
    </xf>
    <xf numFmtId="0" fontId="10" fillId="2" borderId="12" xfId="4" applyFont="1" applyFill="1" applyBorder="1" applyAlignment="1">
      <alignment horizontal="center" vertical="center" shrinkToFit="1"/>
    </xf>
    <xf numFmtId="41" fontId="10" fillId="2" borderId="12" xfId="3" applyFont="1" applyFill="1" applyBorder="1" applyAlignment="1">
      <alignment horizontal="center" vertical="center"/>
    </xf>
    <xf numFmtId="0" fontId="10" fillId="2" borderId="11" xfId="4" applyFont="1" applyFill="1" applyBorder="1" applyAlignment="1">
      <alignment horizontal="center" vertical="center" shrinkToFit="1"/>
    </xf>
    <xf numFmtId="0" fontId="5" fillId="0" borderId="0" xfId="4" applyFont="1" applyAlignment="1">
      <alignment horizontal="centerContinuous" vertical="center"/>
    </xf>
    <xf numFmtId="180" fontId="7" fillId="0" borderId="9" xfId="2" applyNumberFormat="1" applyFont="1" applyFill="1" applyBorder="1" applyAlignment="1">
      <alignment vertical="center" shrinkToFit="1"/>
    </xf>
    <xf numFmtId="180" fontId="7" fillId="0" borderId="6" xfId="2" applyNumberFormat="1" applyFont="1" applyFill="1" applyBorder="1" applyAlignment="1">
      <alignment vertical="center" shrinkToFit="1"/>
    </xf>
    <xf numFmtId="0" fontId="11" fillId="2" borderId="13" xfId="0" applyFont="1" applyFill="1" applyBorder="1" applyAlignment="1">
      <alignment horizontal="center" vertical="center"/>
    </xf>
    <xf numFmtId="0" fontId="6" fillId="0" borderId="0" xfId="4" applyFont="1" applyAlignment="1">
      <alignment horizontal="left" vertical="center"/>
    </xf>
    <xf numFmtId="41" fontId="6" fillId="0" borderId="3" xfId="2" applyFont="1" applyFill="1" applyBorder="1" applyAlignment="1">
      <alignment horizontal="right" vertical="center" indent="5" shrinkToFit="1"/>
    </xf>
    <xf numFmtId="180" fontId="6" fillId="0" borderId="5" xfId="2" applyNumberFormat="1" applyFont="1" applyFill="1" applyBorder="1" applyAlignment="1">
      <alignment vertical="center" shrinkToFit="1"/>
    </xf>
    <xf numFmtId="0" fontId="6" fillId="0" borderId="7" xfId="4" applyFont="1" applyBorder="1" applyAlignment="1">
      <alignment horizontal="left" vertical="center"/>
    </xf>
    <xf numFmtId="0" fontId="7" fillId="0" borderId="7" xfId="4" applyFont="1" applyBorder="1" applyAlignment="1">
      <alignment horizontal="center" vertical="center"/>
    </xf>
    <xf numFmtId="0" fontId="7" fillId="0" borderId="7" xfId="4" applyFont="1" applyBorder="1" applyAlignment="1">
      <alignment horizontal="right"/>
    </xf>
    <xf numFmtId="0" fontId="0" fillId="0" borderId="7" xfId="0" applyBorder="1">
      <alignment vertical="center"/>
    </xf>
    <xf numFmtId="0" fontId="6" fillId="0" borderId="7" xfId="4" applyFont="1" applyBorder="1">
      <alignment vertical="center"/>
    </xf>
    <xf numFmtId="0" fontId="7" fillId="0" borderId="7" xfId="4" applyFont="1" applyBorder="1" applyAlignment="1">
      <alignment horizontal="left" vertical="center"/>
    </xf>
    <xf numFmtId="0" fontId="7" fillId="0" borderId="7" xfId="4" applyFont="1" applyBorder="1">
      <alignment vertical="center"/>
    </xf>
    <xf numFmtId="179" fontId="6" fillId="0" borderId="21" xfId="1" applyNumberFormat="1" applyFont="1" applyFill="1" applyBorder="1" applyAlignment="1">
      <alignment horizontal="center" vertical="center"/>
    </xf>
    <xf numFmtId="179" fontId="7" fillId="0" borderId="6" xfId="1" applyNumberFormat="1" applyFont="1" applyFill="1" applyBorder="1" applyAlignment="1">
      <alignment horizontal="center" vertical="center"/>
    </xf>
    <xf numFmtId="41" fontId="6" fillId="2" borderId="8" xfId="3" applyFont="1" applyFill="1" applyBorder="1" applyAlignment="1">
      <alignment horizontal="center" vertical="center"/>
    </xf>
    <xf numFmtId="179" fontId="7" fillId="0" borderId="9" xfId="1" applyNumberFormat="1" applyFont="1" applyFill="1" applyBorder="1" applyAlignment="1">
      <alignment horizontal="center" vertical="center"/>
    </xf>
    <xf numFmtId="178" fontId="10" fillId="0" borderId="26" xfId="4" applyNumberFormat="1" applyFont="1" applyBorder="1" applyAlignment="1">
      <alignment horizontal="center" vertical="center" shrinkToFit="1"/>
    </xf>
    <xf numFmtId="176" fontId="10" fillId="0" borderId="26" xfId="4" applyNumberFormat="1" applyFont="1" applyBorder="1" applyAlignment="1">
      <alignment horizontal="center" vertical="center"/>
    </xf>
    <xf numFmtId="180" fontId="10" fillId="0" borderId="26" xfId="4" applyNumberFormat="1" applyFont="1" applyBorder="1" applyAlignment="1">
      <alignment horizontal="center" vertical="center"/>
    </xf>
    <xf numFmtId="180" fontId="10" fillId="0" borderId="26" xfId="3" applyNumberFormat="1" applyFont="1" applyFill="1" applyBorder="1" applyAlignment="1">
      <alignment horizontal="right" vertical="center"/>
    </xf>
    <xf numFmtId="0" fontId="13" fillId="0" borderId="22" xfId="4" applyFont="1" applyBorder="1" applyAlignment="1">
      <alignment horizontal="center" vertical="center"/>
    </xf>
    <xf numFmtId="0" fontId="7" fillId="0" borderId="27" xfId="4" applyFont="1" applyBorder="1" applyAlignment="1">
      <alignment horizontal="center" vertical="center"/>
    </xf>
    <xf numFmtId="14" fontId="14" fillId="0" borderId="22" xfId="13" applyNumberFormat="1" applyFont="1" applyBorder="1" applyAlignment="1">
      <alignment horizontal="left" vertical="center"/>
    </xf>
    <xf numFmtId="14" fontId="14" fillId="0" borderId="22" xfId="0" applyNumberFormat="1" applyFont="1" applyBorder="1" applyAlignment="1">
      <alignment horizontal="left" vertical="center"/>
    </xf>
    <xf numFmtId="0" fontId="14" fillId="0" borderId="22" xfId="0" applyFont="1" applyBorder="1" applyAlignment="1">
      <alignment horizontal="left" vertical="center"/>
    </xf>
    <xf numFmtId="41" fontId="14" fillId="0" borderId="22" xfId="12" applyFont="1" applyBorder="1" applyAlignment="1">
      <alignment horizontal="left" vertical="center"/>
    </xf>
    <xf numFmtId="14" fontId="15" fillId="0" borderId="22" xfId="13" applyNumberFormat="1" applyFont="1" applyBorder="1" applyAlignment="1">
      <alignment horizontal="left" vertical="center"/>
    </xf>
    <xf numFmtId="14" fontId="15" fillId="0" borderId="22" xfId="12" applyNumberFormat="1" applyFont="1" applyBorder="1" applyAlignment="1">
      <alignment horizontal="left" vertical="center"/>
    </xf>
    <xf numFmtId="14" fontId="15" fillId="0" borderId="22" xfId="13" applyNumberFormat="1" applyFont="1" applyFill="1" applyBorder="1" applyAlignment="1">
      <alignment horizontal="left" vertical="center"/>
    </xf>
    <xf numFmtId="14" fontId="15" fillId="0" borderId="22" xfId="12" applyNumberFormat="1" applyFont="1" applyFill="1" applyBorder="1" applyAlignment="1">
      <alignment horizontal="left" vertical="center"/>
    </xf>
    <xf numFmtId="0" fontId="15" fillId="0" borderId="22" xfId="0" applyFont="1" applyBorder="1" applyAlignment="1">
      <alignment horizontal="left" vertical="center"/>
    </xf>
    <xf numFmtId="0" fontId="14" fillId="0" borderId="22" xfId="0" applyFont="1" applyBorder="1" applyAlignment="1">
      <alignment horizontal="left" vertical="center" wrapText="1"/>
    </xf>
    <xf numFmtId="41" fontId="15" fillId="0" borderId="22" xfId="12" applyFont="1" applyBorder="1" applyAlignment="1">
      <alignment horizontal="left" vertical="center"/>
    </xf>
    <xf numFmtId="41" fontId="15" fillId="0" borderId="22" xfId="12" applyFont="1" applyFill="1" applyBorder="1" applyAlignment="1">
      <alignment horizontal="left" vertical="center"/>
    </xf>
    <xf numFmtId="0" fontId="14" fillId="3" borderId="22" xfId="0" applyFont="1" applyFill="1" applyBorder="1" applyAlignment="1">
      <alignment horizontal="left" vertical="center"/>
    </xf>
    <xf numFmtId="0" fontId="13" fillId="0" borderId="22" xfId="4" applyFont="1" applyBorder="1">
      <alignment vertical="center"/>
    </xf>
    <xf numFmtId="14" fontId="15" fillId="0" borderId="22" xfId="0" applyNumberFormat="1" applyFont="1" applyBorder="1" applyAlignment="1">
      <alignment horizontal="left" vertical="center"/>
    </xf>
    <xf numFmtId="0" fontId="16" fillId="0" borderId="22" xfId="4" applyFont="1" applyBorder="1" applyAlignment="1">
      <alignment horizontal="center" vertical="center"/>
    </xf>
    <xf numFmtId="0" fontId="0" fillId="0" borderId="22" xfId="0" applyFont="1" applyBorder="1">
      <alignment vertical="center"/>
    </xf>
    <xf numFmtId="0" fontId="15" fillId="0" borderId="22" xfId="0" applyFont="1" applyBorder="1" applyAlignment="1">
      <alignment horizontal="center" vertical="center"/>
    </xf>
    <xf numFmtId="0" fontId="6" fillId="0" borderId="16" xfId="4" applyFont="1" applyBorder="1" applyAlignment="1">
      <alignment horizontal="center" vertical="center"/>
    </xf>
    <xf numFmtId="0" fontId="7" fillId="0" borderId="15" xfId="4" applyFont="1" applyBorder="1" applyAlignment="1">
      <alignment horizontal="center" vertical="center"/>
    </xf>
    <xf numFmtId="0" fontId="6" fillId="2" borderId="13" xfId="4" applyFont="1" applyFill="1" applyBorder="1" applyAlignment="1">
      <alignment horizontal="center" vertical="center"/>
    </xf>
    <xf numFmtId="0" fontId="15" fillId="0" borderId="22" xfId="0" applyFont="1" applyBorder="1" applyAlignment="1">
      <alignment horizontal="left" vertical="center" wrapText="1"/>
    </xf>
    <xf numFmtId="0" fontId="6" fillId="0" borderId="19" xfId="4" applyFont="1" applyBorder="1" applyAlignment="1">
      <alignment horizontal="center" vertical="center"/>
    </xf>
    <xf numFmtId="0" fontId="6" fillId="0" borderId="16" xfId="4" applyFont="1" applyBorder="1" applyAlignment="1">
      <alignment horizontal="center" vertical="center"/>
    </xf>
    <xf numFmtId="0" fontId="7" fillId="0" borderId="10" xfId="4" applyFont="1" applyBorder="1" applyAlignment="1">
      <alignment horizontal="left" vertical="center" shrinkToFit="1"/>
    </xf>
    <xf numFmtId="0" fontId="10" fillId="0" borderId="23" xfId="4" applyFont="1" applyBorder="1" applyAlignment="1">
      <alignment horizontal="center" vertical="center"/>
    </xf>
    <xf numFmtId="0" fontId="10" fillId="0" borderId="24" xfId="4" applyFont="1" applyBorder="1" applyAlignment="1">
      <alignment horizontal="center" vertical="center"/>
    </xf>
    <xf numFmtId="0" fontId="10" fillId="0" borderId="25" xfId="4" applyFont="1" applyBorder="1" applyAlignment="1">
      <alignment horizontal="center" vertical="center"/>
    </xf>
    <xf numFmtId="0" fontId="17" fillId="0" borderId="0" xfId="4" applyFont="1" applyAlignment="1">
      <alignment horizontal="center" vertical="center" wrapText="1"/>
    </xf>
    <xf numFmtId="0" fontId="6" fillId="0" borderId="7" xfId="4" applyFont="1" applyBorder="1" applyAlignment="1">
      <alignment horizontal="left" vertical="center" wrapText="1"/>
    </xf>
    <xf numFmtId="0" fontId="6" fillId="2" borderId="20" xfId="4" applyFont="1" applyFill="1" applyBorder="1" applyAlignment="1">
      <alignment horizontal="center" vertical="center"/>
    </xf>
    <xf numFmtId="0" fontId="6" fillId="2" borderId="13" xfId="4" applyFont="1" applyFill="1" applyBorder="1" applyAlignment="1">
      <alignment horizontal="center" vertical="center"/>
    </xf>
    <xf numFmtId="0" fontId="7" fillId="0" borderId="17" xfId="4" applyFont="1" applyBorder="1" applyAlignment="1">
      <alignment horizontal="center" vertical="center"/>
    </xf>
    <xf numFmtId="0" fontId="7" fillId="0" borderId="14" xfId="4" applyFont="1" applyBorder="1" applyAlignment="1">
      <alignment horizontal="center" vertical="center"/>
    </xf>
    <xf numFmtId="0" fontId="7" fillId="0" borderId="18" xfId="4" applyFont="1" applyBorder="1" applyAlignment="1">
      <alignment horizontal="center" vertical="center"/>
    </xf>
    <xf numFmtId="0" fontId="7" fillId="0" borderId="15" xfId="4" applyFont="1" applyBorder="1" applyAlignment="1">
      <alignment horizontal="center" vertical="center"/>
    </xf>
  </cellXfs>
  <cellStyles count="14">
    <cellStyle name="백분율" xfId="13" builtinId="5"/>
    <cellStyle name="백분율 2" xfId="1"/>
    <cellStyle name="쉼표 [0]" xfId="12" builtinId="6"/>
    <cellStyle name="쉼표 [0] 2" xfId="2"/>
    <cellStyle name="쉼표 [0] 2 2" xfId="3"/>
    <cellStyle name="쉼표 [0] 2 3" xfId="8"/>
    <cellStyle name="표준" xfId="0" builtinId="0"/>
    <cellStyle name="표준 2 2" xfId="4"/>
    <cellStyle name="표준 2 2 2" xfId="5"/>
    <cellStyle name="표준 2 2 2 2" xfId="6"/>
    <cellStyle name="표준 2 2 2 3" xfId="11"/>
    <cellStyle name="표준 2 2 3" xfId="10"/>
    <cellStyle name="표준 2 3" xfId="9"/>
    <cellStyle name="표준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tabSelected="1" zoomScale="70" zoomScaleNormal="70" workbookViewId="0">
      <pane xSplit="11" ySplit="10" topLeftCell="L11" activePane="bottomRight" state="frozen"/>
      <selection pane="topRight" activeCell="L1" sqref="L1"/>
      <selection pane="bottomLeft" activeCell="A11" sqref="A11"/>
      <selection pane="bottomRight" activeCell="E17" sqref="E17"/>
    </sheetView>
  </sheetViews>
  <sheetFormatPr defaultRowHeight="16.5" x14ac:dyDescent="0.3"/>
  <cols>
    <col min="1" max="1" width="8.75" customWidth="1"/>
    <col min="2" max="2" width="13.875" bestFit="1" customWidth="1"/>
    <col min="3" max="3" width="13.875" customWidth="1"/>
    <col min="4" max="4" width="15.5" bestFit="1" customWidth="1"/>
    <col min="5" max="5" width="25" customWidth="1"/>
    <col min="6" max="6" width="49.25" bestFit="1" customWidth="1"/>
    <col min="7" max="7" width="16.625" customWidth="1"/>
    <col min="8" max="8" width="96.5" customWidth="1"/>
    <col min="9" max="9" width="33.875" customWidth="1"/>
    <col min="10" max="10" width="13.75" customWidth="1"/>
    <col min="11" max="11" width="20" customWidth="1"/>
    <col min="12" max="12" width="12.625" customWidth="1"/>
    <col min="13" max="13" width="20.25" bestFit="1" customWidth="1"/>
    <col min="14" max="16" width="0" hidden="1" customWidth="1"/>
  </cols>
  <sheetData>
    <row r="1" spans="1:26" ht="37.5" customHeight="1" x14ac:dyDescent="0.3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26" hidden="1" x14ac:dyDescent="0.3">
      <c r="A2" s="2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26" hidden="1" x14ac:dyDescent="0.3">
      <c r="A3" s="74" t="s">
        <v>19</v>
      </c>
      <c r="B3" s="74"/>
      <c r="C3" s="74"/>
      <c r="D3" s="74"/>
      <c r="E3" s="74"/>
      <c r="F3" s="9"/>
      <c r="G3" s="9"/>
      <c r="H3" s="4"/>
    </row>
    <row r="4" spans="1:26" ht="15" hidden="1" customHeight="1" thickBot="1" x14ac:dyDescent="0.35">
      <c r="A4" s="75" t="s">
        <v>0</v>
      </c>
      <c r="B4" s="76"/>
      <c r="C4" s="65"/>
      <c r="D4" s="10" t="s">
        <v>1</v>
      </c>
      <c r="E4" s="24" t="s">
        <v>2</v>
      </c>
      <c r="F4" s="37" t="s">
        <v>18</v>
      </c>
    </row>
    <row r="5" spans="1:26" ht="15" hidden="1" customHeight="1" thickTop="1" x14ac:dyDescent="0.3">
      <c r="A5" s="77" t="s">
        <v>3</v>
      </c>
      <c r="B5" s="78"/>
      <c r="C5" s="44"/>
      <c r="D5" s="11" t="e">
        <f>DCOUNTA(A12:K23,1,#REF!)</f>
        <v>#REF!</v>
      </c>
      <c r="E5" s="22" t="e">
        <f>DSUM(A12:L23,11,#REF!)</f>
        <v>#REF!</v>
      </c>
      <c r="F5" s="38" t="e">
        <f>E5/$E$8</f>
        <v>#REF!</v>
      </c>
    </row>
    <row r="6" spans="1:26" ht="15" hidden="1" customHeight="1" x14ac:dyDescent="0.3">
      <c r="A6" s="79" t="s">
        <v>4</v>
      </c>
      <c r="B6" s="80"/>
      <c r="C6" s="64"/>
      <c r="D6" s="12" t="e">
        <f>DCOUNTA(A12:K23,1,#REF!)</f>
        <v>#REF!</v>
      </c>
      <c r="E6" s="23" t="e">
        <f>DSUM(A12:L23,11,#REF!)</f>
        <v>#REF!</v>
      </c>
      <c r="F6" s="36" t="e">
        <f>E6/$E$8</f>
        <v>#REF!</v>
      </c>
    </row>
    <row r="7" spans="1:26" ht="15" hidden="1" customHeight="1" x14ac:dyDescent="0.3">
      <c r="A7" s="79" t="s">
        <v>5</v>
      </c>
      <c r="B7" s="80"/>
      <c r="C7" s="64"/>
      <c r="D7" s="12" t="e">
        <f>DCOUNTA(A12:K23,1,#REF!)</f>
        <v>#REF!</v>
      </c>
      <c r="E7" s="23" t="e">
        <f>DSUM(A12:L23,11,#REF!)</f>
        <v>#REF!</v>
      </c>
      <c r="F7" s="36" t="e">
        <f>E7/$E$8</f>
        <v>#REF!</v>
      </c>
    </row>
    <row r="8" spans="1:26" ht="15" hidden="1" customHeight="1" x14ac:dyDescent="0.3">
      <c r="A8" s="67" t="s">
        <v>6</v>
      </c>
      <c r="B8" s="68"/>
      <c r="C8" s="63"/>
      <c r="D8" s="26" t="e">
        <f>SUM(D5:D7)</f>
        <v>#REF!</v>
      </c>
      <c r="E8" s="27" t="e">
        <f>SUM(E5:E7)</f>
        <v>#REF!</v>
      </c>
      <c r="F8" s="35" t="e">
        <f>SUM(F5:F7)</f>
        <v>#REF!</v>
      </c>
    </row>
    <row r="9" spans="1:26" ht="15" hidden="1" customHeight="1" x14ac:dyDescent="0.3">
      <c r="A9" s="69"/>
      <c r="B9" s="69"/>
      <c r="C9" s="6"/>
      <c r="D9" s="6"/>
      <c r="E9" s="7"/>
      <c r="F9" s="7"/>
      <c r="J9" s="7"/>
      <c r="K9" s="8"/>
      <c r="L9" s="3"/>
    </row>
    <row r="10" spans="1:26" x14ac:dyDescent="0.2">
      <c r="A10" s="32" t="s">
        <v>20</v>
      </c>
      <c r="B10" s="32"/>
      <c r="C10" s="32"/>
      <c r="D10" s="28"/>
      <c r="E10" s="33"/>
      <c r="F10" s="33"/>
      <c r="G10" s="33"/>
      <c r="H10" s="34"/>
      <c r="I10" s="33"/>
      <c r="J10" s="33"/>
      <c r="K10" s="29"/>
      <c r="L10" s="30" t="s">
        <v>7</v>
      </c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ht="9.75" customHeight="1" x14ac:dyDescent="0.2">
      <c r="A11" s="25"/>
      <c r="B11" s="25"/>
      <c r="C11" s="25"/>
      <c r="D11" s="25"/>
      <c r="E11" s="6"/>
      <c r="F11" s="6"/>
      <c r="G11" s="6"/>
      <c r="H11" s="3"/>
      <c r="I11" s="6"/>
      <c r="J11" s="6"/>
      <c r="K11" s="4"/>
      <c r="L11" s="5"/>
    </row>
    <row r="12" spans="1:26" s="13" customFormat="1" ht="30.75" customHeight="1" x14ac:dyDescent="0.3">
      <c r="A12" s="15" t="s">
        <v>8</v>
      </c>
      <c r="B12" s="16" t="s">
        <v>9</v>
      </c>
      <c r="C12" s="16" t="s">
        <v>23</v>
      </c>
      <c r="D12" s="16" t="s">
        <v>24</v>
      </c>
      <c r="E12" s="17" t="s">
        <v>10</v>
      </c>
      <c r="F12" s="17" t="s">
        <v>15</v>
      </c>
      <c r="G12" s="17" t="s">
        <v>16</v>
      </c>
      <c r="H12" s="18" t="s">
        <v>11</v>
      </c>
      <c r="I12" s="17" t="s">
        <v>25</v>
      </c>
      <c r="J12" s="17" t="s">
        <v>17</v>
      </c>
      <c r="K12" s="19" t="s">
        <v>12</v>
      </c>
      <c r="L12" s="20" t="s">
        <v>13</v>
      </c>
    </row>
    <row r="13" spans="1:26" s="13" customFormat="1" ht="30.75" customHeight="1" x14ac:dyDescent="0.3">
      <c r="A13" s="70" t="s">
        <v>14</v>
      </c>
      <c r="B13" s="71"/>
      <c r="C13" s="71"/>
      <c r="D13" s="71"/>
      <c r="E13" s="71"/>
      <c r="F13" s="71"/>
      <c r="G13" s="72"/>
      <c r="H13" s="39">
        <f>COUNTA(H14:H46)</f>
        <v>33</v>
      </c>
      <c r="I13" s="40"/>
      <c r="J13" s="41"/>
      <c r="K13" s="42">
        <f>SUM(K14:K89)</f>
        <v>1266593774</v>
      </c>
      <c r="L13" s="39"/>
    </row>
    <row r="14" spans="1:26" s="13" customFormat="1" ht="39" customHeight="1" x14ac:dyDescent="0.3">
      <c r="A14" s="62" t="s">
        <v>21</v>
      </c>
      <c r="B14" s="45">
        <v>46118</v>
      </c>
      <c r="C14" s="46">
        <v>46118</v>
      </c>
      <c r="D14" s="46">
        <v>46286</v>
      </c>
      <c r="E14" s="47" t="s">
        <v>29</v>
      </c>
      <c r="F14" s="47" t="s">
        <v>30</v>
      </c>
      <c r="G14" s="47" t="s">
        <v>31</v>
      </c>
      <c r="H14" s="57" t="s">
        <v>28</v>
      </c>
      <c r="I14" s="53" t="s">
        <v>33</v>
      </c>
      <c r="J14" s="48">
        <v>398470380</v>
      </c>
      <c r="K14" s="48">
        <v>398470380</v>
      </c>
      <c r="L14" s="58" t="s">
        <v>32</v>
      </c>
    </row>
    <row r="15" spans="1:26" s="13" customFormat="1" ht="39" customHeight="1" x14ac:dyDescent="0.3">
      <c r="A15" s="62" t="s">
        <v>21</v>
      </c>
      <c r="B15" s="45">
        <v>46155</v>
      </c>
      <c r="C15" s="46">
        <v>46155</v>
      </c>
      <c r="D15" s="46">
        <v>46255</v>
      </c>
      <c r="E15" s="47" t="s">
        <v>39</v>
      </c>
      <c r="F15" s="47" t="s">
        <v>38</v>
      </c>
      <c r="G15" s="47" t="s">
        <v>40</v>
      </c>
      <c r="H15" s="47" t="s">
        <v>34</v>
      </c>
      <c r="I15" s="53" t="s">
        <v>33</v>
      </c>
      <c r="J15" s="48">
        <v>142106204</v>
      </c>
      <c r="K15" s="48">
        <v>142106204</v>
      </c>
      <c r="L15" s="43"/>
      <c r="P15" s="14"/>
      <c r="Q15" s="14"/>
      <c r="R15" s="14"/>
    </row>
    <row r="16" spans="1:26" s="13" customFormat="1" ht="39" customHeight="1" x14ac:dyDescent="0.3">
      <c r="A16" s="62" t="s">
        <v>22</v>
      </c>
      <c r="B16" s="45">
        <v>46156</v>
      </c>
      <c r="C16" s="46">
        <v>46156</v>
      </c>
      <c r="D16" s="46">
        <v>46286</v>
      </c>
      <c r="E16" s="47" t="s">
        <v>41</v>
      </c>
      <c r="F16" s="54" t="s">
        <v>42</v>
      </c>
      <c r="G16" s="47" t="s">
        <v>43</v>
      </c>
      <c r="H16" s="47" t="s">
        <v>35</v>
      </c>
      <c r="I16" s="53" t="s">
        <v>33</v>
      </c>
      <c r="J16" s="48">
        <v>3241740</v>
      </c>
      <c r="K16" s="48">
        <v>3241740</v>
      </c>
      <c r="L16" s="58"/>
    </row>
    <row r="17" spans="1:18" s="13" customFormat="1" ht="39" customHeight="1" x14ac:dyDescent="0.3">
      <c r="A17" s="62" t="s">
        <v>22</v>
      </c>
      <c r="B17" s="45">
        <v>46156</v>
      </c>
      <c r="C17" s="59">
        <v>46156</v>
      </c>
      <c r="D17" s="59">
        <v>46286</v>
      </c>
      <c r="E17" s="47" t="s">
        <v>44</v>
      </c>
      <c r="F17" s="47" t="s">
        <v>45</v>
      </c>
      <c r="G17" s="47" t="s">
        <v>46</v>
      </c>
      <c r="H17" s="53" t="s">
        <v>36</v>
      </c>
      <c r="I17" s="53" t="s">
        <v>33</v>
      </c>
      <c r="J17" s="55">
        <v>62562500</v>
      </c>
      <c r="K17" s="55">
        <v>62562500</v>
      </c>
      <c r="L17" s="43"/>
      <c r="P17" s="14"/>
      <c r="Q17" s="14"/>
      <c r="R17" s="14"/>
    </row>
    <row r="18" spans="1:18" s="13" customFormat="1" ht="39" customHeight="1" x14ac:dyDescent="0.3">
      <c r="A18" s="62" t="s">
        <v>21</v>
      </c>
      <c r="B18" s="45">
        <v>46157</v>
      </c>
      <c r="C18" s="46">
        <v>46157</v>
      </c>
      <c r="D18" s="46">
        <v>46188</v>
      </c>
      <c r="E18" s="47" t="s">
        <v>48</v>
      </c>
      <c r="F18" s="47" t="s">
        <v>49</v>
      </c>
      <c r="G18" s="47" t="s">
        <v>50</v>
      </c>
      <c r="H18" s="47" t="s">
        <v>37</v>
      </c>
      <c r="I18" s="53" t="s">
        <v>47</v>
      </c>
      <c r="J18" s="48">
        <v>1672000</v>
      </c>
      <c r="K18" s="48">
        <v>1672000</v>
      </c>
      <c r="L18" s="60"/>
      <c r="P18" s="14"/>
      <c r="Q18" s="14"/>
      <c r="R18" s="14"/>
    </row>
    <row r="19" spans="1:18" s="13" customFormat="1" ht="39" customHeight="1" x14ac:dyDescent="0.3">
      <c r="A19" s="62" t="s">
        <v>21</v>
      </c>
      <c r="B19" s="45">
        <v>46120</v>
      </c>
      <c r="C19" s="59">
        <v>46120</v>
      </c>
      <c r="D19" s="59">
        <v>46484</v>
      </c>
      <c r="E19" s="47" t="s">
        <v>73</v>
      </c>
      <c r="F19" s="47" t="s">
        <v>71</v>
      </c>
      <c r="G19" s="47" t="s">
        <v>72</v>
      </c>
      <c r="H19" s="53" t="s">
        <v>51</v>
      </c>
      <c r="I19" s="53" t="s">
        <v>47</v>
      </c>
      <c r="J19" s="55">
        <v>8700000</v>
      </c>
      <c r="K19" s="55">
        <v>8700000</v>
      </c>
      <c r="L19" s="60"/>
      <c r="P19" s="14"/>
      <c r="Q19" s="14"/>
      <c r="R19" s="14"/>
    </row>
    <row r="20" spans="1:18" s="13" customFormat="1" ht="39" customHeight="1" x14ac:dyDescent="0.3">
      <c r="A20" s="62" t="s">
        <v>22</v>
      </c>
      <c r="B20" s="45">
        <v>46126</v>
      </c>
      <c r="C20" s="46">
        <v>46126</v>
      </c>
      <c r="D20" s="46">
        <v>46171</v>
      </c>
      <c r="E20" s="47" t="s">
        <v>74</v>
      </c>
      <c r="F20" s="47" t="s">
        <v>75</v>
      </c>
      <c r="G20" s="47" t="s">
        <v>76</v>
      </c>
      <c r="H20" s="47" t="s">
        <v>52</v>
      </c>
      <c r="I20" s="53" t="s">
        <v>147</v>
      </c>
      <c r="J20" s="48">
        <v>20317000</v>
      </c>
      <c r="K20" s="48">
        <v>19301150</v>
      </c>
      <c r="L20" s="43"/>
      <c r="P20" s="14"/>
      <c r="Q20" s="14"/>
      <c r="R20" s="14"/>
    </row>
    <row r="21" spans="1:18" s="13" customFormat="1" ht="39" customHeight="1" x14ac:dyDescent="0.3">
      <c r="A21" s="62" t="s">
        <v>22</v>
      </c>
      <c r="B21" s="45">
        <v>46125</v>
      </c>
      <c r="C21" s="46">
        <v>46127</v>
      </c>
      <c r="D21" s="46">
        <v>46387</v>
      </c>
      <c r="E21" s="47" t="s">
        <v>78</v>
      </c>
      <c r="F21" s="47" t="s">
        <v>79</v>
      </c>
      <c r="G21" s="47" t="s">
        <v>80</v>
      </c>
      <c r="H21" s="47" t="s">
        <v>53</v>
      </c>
      <c r="I21" s="53" t="s">
        <v>77</v>
      </c>
      <c r="J21" s="48">
        <v>160000000</v>
      </c>
      <c r="K21" s="48">
        <v>160000000</v>
      </c>
      <c r="L21" s="58"/>
    </row>
    <row r="22" spans="1:18" s="13" customFormat="1" ht="39" customHeight="1" x14ac:dyDescent="0.3">
      <c r="A22" s="62" t="s">
        <v>22</v>
      </c>
      <c r="B22" s="45">
        <v>46127</v>
      </c>
      <c r="C22" s="46">
        <v>46127</v>
      </c>
      <c r="D22" s="46">
        <v>46157</v>
      </c>
      <c r="E22" s="47" t="s">
        <v>82</v>
      </c>
      <c r="F22" s="47" t="s">
        <v>83</v>
      </c>
      <c r="G22" s="47" t="s">
        <v>84</v>
      </c>
      <c r="H22" s="47" t="s">
        <v>54</v>
      </c>
      <c r="I22" s="53" t="s">
        <v>81</v>
      </c>
      <c r="J22" s="48">
        <v>19789000</v>
      </c>
      <c r="K22" s="48">
        <v>19195000</v>
      </c>
      <c r="L22" s="58"/>
    </row>
    <row r="23" spans="1:18" s="13" customFormat="1" ht="39" customHeight="1" x14ac:dyDescent="0.3">
      <c r="A23" s="62" t="s">
        <v>22</v>
      </c>
      <c r="B23" s="46">
        <v>46134</v>
      </c>
      <c r="C23" s="46">
        <v>46134</v>
      </c>
      <c r="D23" s="46">
        <v>46172</v>
      </c>
      <c r="E23" s="47" t="s">
        <v>85</v>
      </c>
      <c r="F23" s="47" t="s">
        <v>86</v>
      </c>
      <c r="G23" s="47" t="s">
        <v>87</v>
      </c>
      <c r="H23" s="53" t="s">
        <v>55</v>
      </c>
      <c r="I23" s="53" t="s">
        <v>81</v>
      </c>
      <c r="J23" s="48">
        <v>10754000</v>
      </c>
      <c r="K23" s="48">
        <v>9996000</v>
      </c>
      <c r="L23" s="43"/>
    </row>
    <row r="24" spans="1:18" ht="39" customHeight="1" x14ac:dyDescent="0.3">
      <c r="A24" s="62" t="s">
        <v>22</v>
      </c>
      <c r="B24" s="49">
        <v>46148</v>
      </c>
      <c r="C24" s="50">
        <v>46148</v>
      </c>
      <c r="D24" s="50">
        <v>46300</v>
      </c>
      <c r="E24" s="53" t="s">
        <v>89</v>
      </c>
      <c r="F24" s="53" t="s">
        <v>90</v>
      </c>
      <c r="G24" s="53" t="s">
        <v>91</v>
      </c>
      <c r="H24" s="53" t="s">
        <v>56</v>
      </c>
      <c r="I24" s="53" t="s">
        <v>88</v>
      </c>
      <c r="J24" s="55">
        <v>15000000</v>
      </c>
      <c r="K24" s="55">
        <v>15000000</v>
      </c>
      <c r="L24" s="61"/>
    </row>
    <row r="25" spans="1:18" ht="39" customHeight="1" x14ac:dyDescent="0.3">
      <c r="A25" s="62" t="s">
        <v>26</v>
      </c>
      <c r="B25" s="51">
        <v>46155</v>
      </c>
      <c r="C25" s="51">
        <v>46155</v>
      </c>
      <c r="D25" s="52">
        <v>46216</v>
      </c>
      <c r="E25" s="53" t="s">
        <v>92</v>
      </c>
      <c r="F25" s="53" t="s">
        <v>93</v>
      </c>
      <c r="G25" s="53" t="s">
        <v>94</v>
      </c>
      <c r="H25" s="53" t="s">
        <v>57</v>
      </c>
      <c r="I25" s="53" t="s">
        <v>88</v>
      </c>
      <c r="J25" s="56">
        <v>47367100</v>
      </c>
      <c r="K25" s="56">
        <v>45947000</v>
      </c>
      <c r="L25" s="61"/>
    </row>
    <row r="26" spans="1:18" ht="39" customHeight="1" x14ac:dyDescent="0.3">
      <c r="A26" s="62" t="s">
        <v>22</v>
      </c>
      <c r="B26" s="51">
        <v>46153</v>
      </c>
      <c r="C26" s="51">
        <v>46157</v>
      </c>
      <c r="D26" s="52">
        <v>46522</v>
      </c>
      <c r="E26" s="53" t="s">
        <v>95</v>
      </c>
      <c r="F26" s="53" t="s">
        <v>96</v>
      </c>
      <c r="G26" s="53" t="s">
        <v>97</v>
      </c>
      <c r="H26" s="53" t="s">
        <v>58</v>
      </c>
      <c r="I26" s="53" t="s">
        <v>88</v>
      </c>
      <c r="J26" s="56">
        <v>19793000</v>
      </c>
      <c r="K26" s="56">
        <v>19793000</v>
      </c>
      <c r="L26" s="61"/>
    </row>
    <row r="27" spans="1:18" ht="39" customHeight="1" x14ac:dyDescent="0.3">
      <c r="A27" s="62" t="s">
        <v>21</v>
      </c>
      <c r="B27" s="51">
        <v>46153</v>
      </c>
      <c r="C27" s="51">
        <v>46153</v>
      </c>
      <c r="D27" s="52">
        <v>46487</v>
      </c>
      <c r="E27" s="53" t="s">
        <v>98</v>
      </c>
      <c r="F27" s="53" t="s">
        <v>99</v>
      </c>
      <c r="G27" s="53" t="s">
        <v>100</v>
      </c>
      <c r="H27" s="53" t="s">
        <v>59</v>
      </c>
      <c r="I27" s="53" t="s">
        <v>88</v>
      </c>
      <c r="J27" s="56">
        <v>22000000</v>
      </c>
      <c r="K27" s="56">
        <v>22000000</v>
      </c>
      <c r="L27" s="61"/>
    </row>
    <row r="28" spans="1:18" ht="39" customHeight="1" x14ac:dyDescent="0.3">
      <c r="A28" s="62" t="s">
        <v>22</v>
      </c>
      <c r="B28" s="46">
        <v>46156</v>
      </c>
      <c r="C28" s="46">
        <v>46161</v>
      </c>
      <c r="D28" s="52">
        <v>46199</v>
      </c>
      <c r="E28" s="53" t="s">
        <v>102</v>
      </c>
      <c r="F28" s="53" t="s">
        <v>103</v>
      </c>
      <c r="G28" s="53" t="s">
        <v>104</v>
      </c>
      <c r="H28" s="53" t="s">
        <v>60</v>
      </c>
      <c r="I28" s="53" t="s">
        <v>101</v>
      </c>
      <c r="J28" s="56">
        <v>20000000</v>
      </c>
      <c r="K28" s="56">
        <v>19500000</v>
      </c>
      <c r="L28" s="61"/>
    </row>
    <row r="29" spans="1:18" ht="39" customHeight="1" x14ac:dyDescent="0.3">
      <c r="A29" s="62" t="s">
        <v>21</v>
      </c>
      <c r="B29" s="46">
        <v>46156</v>
      </c>
      <c r="C29" s="46">
        <v>46156</v>
      </c>
      <c r="D29" s="52">
        <v>46216</v>
      </c>
      <c r="E29" s="53" t="s">
        <v>105</v>
      </c>
      <c r="F29" s="53" t="s">
        <v>106</v>
      </c>
      <c r="G29" s="53" t="s">
        <v>107</v>
      </c>
      <c r="H29" s="53" t="s">
        <v>61</v>
      </c>
      <c r="I29" s="53" t="s">
        <v>88</v>
      </c>
      <c r="J29" s="56">
        <v>10000000</v>
      </c>
      <c r="K29" s="56">
        <v>9200000</v>
      </c>
      <c r="L29" s="61"/>
    </row>
    <row r="30" spans="1:18" ht="39" customHeight="1" x14ac:dyDescent="0.3">
      <c r="A30" s="62" t="s">
        <v>22</v>
      </c>
      <c r="B30" s="46">
        <v>46156</v>
      </c>
      <c r="C30" s="46">
        <v>46156</v>
      </c>
      <c r="D30" s="52">
        <v>46216</v>
      </c>
      <c r="E30" s="53" t="s">
        <v>108</v>
      </c>
      <c r="F30" s="53" t="s">
        <v>109</v>
      </c>
      <c r="G30" s="53" t="s">
        <v>110</v>
      </c>
      <c r="H30" s="53" t="s">
        <v>62</v>
      </c>
      <c r="I30" s="53" t="s">
        <v>88</v>
      </c>
      <c r="J30" s="56">
        <v>10000000</v>
      </c>
      <c r="K30" s="56">
        <v>9200000</v>
      </c>
      <c r="L30" s="61"/>
    </row>
    <row r="31" spans="1:18" ht="39" customHeight="1" x14ac:dyDescent="0.3">
      <c r="A31" s="62" t="s">
        <v>21</v>
      </c>
      <c r="B31" s="46">
        <v>46174</v>
      </c>
      <c r="C31" s="46">
        <v>46174</v>
      </c>
      <c r="D31" s="52">
        <v>46204</v>
      </c>
      <c r="E31" s="53" t="s">
        <v>112</v>
      </c>
      <c r="F31" s="53" t="s">
        <v>113</v>
      </c>
      <c r="G31" s="53" t="s">
        <v>114</v>
      </c>
      <c r="H31" s="53" t="s">
        <v>63</v>
      </c>
      <c r="I31" s="53" t="s">
        <v>111</v>
      </c>
      <c r="J31" s="56">
        <v>11532400</v>
      </c>
      <c r="K31" s="56">
        <v>11181500</v>
      </c>
      <c r="L31" s="61"/>
    </row>
    <row r="32" spans="1:18" ht="39" customHeight="1" x14ac:dyDescent="0.3">
      <c r="A32" s="62" t="s">
        <v>22</v>
      </c>
      <c r="B32" s="51">
        <v>46163</v>
      </c>
      <c r="C32" s="51">
        <v>46174</v>
      </c>
      <c r="D32" s="52">
        <v>46353</v>
      </c>
      <c r="E32" s="66" t="s">
        <v>116</v>
      </c>
      <c r="F32" s="53" t="s">
        <v>117</v>
      </c>
      <c r="G32" s="53" t="s">
        <v>118</v>
      </c>
      <c r="H32" s="53" t="s">
        <v>64</v>
      </c>
      <c r="I32" s="53" t="s">
        <v>115</v>
      </c>
      <c r="J32" s="56">
        <v>55000000</v>
      </c>
      <c r="K32" s="56">
        <v>50000000</v>
      </c>
      <c r="L32" s="61"/>
    </row>
    <row r="33" spans="1:12" ht="39" customHeight="1" x14ac:dyDescent="0.3">
      <c r="A33" s="62" t="s">
        <v>21</v>
      </c>
      <c r="B33" s="51">
        <v>46181</v>
      </c>
      <c r="C33" s="51">
        <v>46181</v>
      </c>
      <c r="D33" s="52">
        <v>46210</v>
      </c>
      <c r="E33" s="53" t="s">
        <v>119</v>
      </c>
      <c r="F33" s="53" t="s">
        <v>120</v>
      </c>
      <c r="G33" s="53" t="s">
        <v>121</v>
      </c>
      <c r="H33" s="53" t="s">
        <v>65</v>
      </c>
      <c r="I33" s="53" t="s">
        <v>115</v>
      </c>
      <c r="J33" s="56">
        <v>21000000</v>
      </c>
      <c r="K33" s="56">
        <v>19740000</v>
      </c>
      <c r="L33" s="61"/>
    </row>
    <row r="34" spans="1:12" ht="39" customHeight="1" x14ac:dyDescent="0.3">
      <c r="A34" s="62" t="s">
        <v>21</v>
      </c>
      <c r="B34" s="51">
        <v>46169</v>
      </c>
      <c r="C34" s="51">
        <v>46174</v>
      </c>
      <c r="D34" s="52">
        <v>46539</v>
      </c>
      <c r="E34" s="53" t="s">
        <v>95</v>
      </c>
      <c r="F34" s="53" t="s">
        <v>96</v>
      </c>
      <c r="G34" s="53" t="s">
        <v>97</v>
      </c>
      <c r="H34" s="53" t="s">
        <v>66</v>
      </c>
      <c r="I34" s="53" t="s">
        <v>122</v>
      </c>
      <c r="J34" s="56">
        <v>9227900</v>
      </c>
      <c r="K34" s="56">
        <v>9227900</v>
      </c>
      <c r="L34" s="61"/>
    </row>
    <row r="35" spans="1:12" ht="39" customHeight="1" x14ac:dyDescent="0.3">
      <c r="A35" s="62" t="s">
        <v>22</v>
      </c>
      <c r="B35" s="51">
        <v>46181</v>
      </c>
      <c r="C35" s="52">
        <v>46181</v>
      </c>
      <c r="D35" s="52">
        <v>46240</v>
      </c>
      <c r="E35" s="53" t="s">
        <v>123</v>
      </c>
      <c r="F35" s="53" t="s">
        <v>124</v>
      </c>
      <c r="G35" s="53" t="s">
        <v>125</v>
      </c>
      <c r="H35" s="53" t="s">
        <v>67</v>
      </c>
      <c r="I35" s="53" t="s">
        <v>115</v>
      </c>
      <c r="J35" s="56">
        <v>35966700</v>
      </c>
      <c r="K35" s="56">
        <v>33772200</v>
      </c>
      <c r="L35" s="61"/>
    </row>
    <row r="36" spans="1:12" ht="39" customHeight="1" x14ac:dyDescent="0.3">
      <c r="A36" s="62" t="s">
        <v>21</v>
      </c>
      <c r="B36" s="52">
        <v>46181</v>
      </c>
      <c r="C36" s="52">
        <v>46181</v>
      </c>
      <c r="D36" s="52">
        <v>46387</v>
      </c>
      <c r="E36" s="53" t="s">
        <v>126</v>
      </c>
      <c r="F36" s="53" t="s">
        <v>127</v>
      </c>
      <c r="G36" s="53" t="s">
        <v>128</v>
      </c>
      <c r="H36" s="53" t="s">
        <v>68</v>
      </c>
      <c r="I36" s="53" t="s">
        <v>147</v>
      </c>
      <c r="J36" s="56">
        <v>18830000</v>
      </c>
      <c r="K36" s="56">
        <v>18830000</v>
      </c>
      <c r="L36" s="61"/>
    </row>
    <row r="37" spans="1:12" ht="39" customHeight="1" x14ac:dyDescent="0.3">
      <c r="A37" s="62" t="s">
        <v>21</v>
      </c>
      <c r="B37" s="52">
        <v>46181</v>
      </c>
      <c r="C37" s="52">
        <v>46181</v>
      </c>
      <c r="D37" s="52">
        <v>46241</v>
      </c>
      <c r="E37" s="53" t="s">
        <v>129</v>
      </c>
      <c r="F37" s="53" t="s">
        <v>130</v>
      </c>
      <c r="G37" s="53" t="s">
        <v>131</v>
      </c>
      <c r="H37" s="53" t="s">
        <v>69</v>
      </c>
      <c r="I37" s="53" t="s">
        <v>88</v>
      </c>
      <c r="J37" s="56">
        <v>12615350</v>
      </c>
      <c r="K37" s="56">
        <v>11789800</v>
      </c>
      <c r="L37" s="61"/>
    </row>
    <row r="38" spans="1:12" ht="39" customHeight="1" x14ac:dyDescent="0.3">
      <c r="A38" s="62" t="s">
        <v>21</v>
      </c>
      <c r="B38" s="51">
        <v>46177</v>
      </c>
      <c r="C38" s="52">
        <v>46177</v>
      </c>
      <c r="D38" s="52">
        <v>46211</v>
      </c>
      <c r="E38" s="53" t="s">
        <v>132</v>
      </c>
      <c r="F38" s="53" t="s">
        <v>133</v>
      </c>
      <c r="G38" s="53" t="s">
        <v>134</v>
      </c>
      <c r="H38" s="53" t="s">
        <v>70</v>
      </c>
      <c r="I38" s="53" t="s">
        <v>88</v>
      </c>
      <c r="J38" s="56">
        <v>33861300</v>
      </c>
      <c r="K38" s="56">
        <v>32160000</v>
      </c>
      <c r="L38" s="61"/>
    </row>
    <row r="39" spans="1:12" ht="39" customHeight="1" x14ac:dyDescent="0.3">
      <c r="A39" s="62" t="s">
        <v>140</v>
      </c>
      <c r="B39" s="51">
        <v>46197</v>
      </c>
      <c r="C39" s="52">
        <v>46204</v>
      </c>
      <c r="D39" s="52">
        <v>46568</v>
      </c>
      <c r="E39" s="53" t="s">
        <v>139</v>
      </c>
      <c r="F39" s="53" t="s">
        <v>137</v>
      </c>
      <c r="G39" s="53" t="s">
        <v>138</v>
      </c>
      <c r="H39" s="53" t="s">
        <v>135</v>
      </c>
      <c r="I39" s="53" t="s">
        <v>136</v>
      </c>
      <c r="J39" s="56">
        <v>21180500</v>
      </c>
      <c r="K39" s="56">
        <v>21180500</v>
      </c>
      <c r="L39" s="61"/>
    </row>
    <row r="40" spans="1:12" ht="39" customHeight="1" x14ac:dyDescent="0.3">
      <c r="A40" s="62" t="s">
        <v>140</v>
      </c>
      <c r="B40" s="51">
        <v>46188</v>
      </c>
      <c r="C40" s="52">
        <v>46190</v>
      </c>
      <c r="D40" s="52">
        <v>46234</v>
      </c>
      <c r="E40" s="53" t="s">
        <v>142</v>
      </c>
      <c r="F40" s="53" t="s">
        <v>143</v>
      </c>
      <c r="G40" s="53" t="s">
        <v>144</v>
      </c>
      <c r="H40" s="53" t="s">
        <v>145</v>
      </c>
      <c r="I40" s="53" t="s">
        <v>141</v>
      </c>
      <c r="J40" s="56">
        <v>4950000</v>
      </c>
      <c r="K40" s="56">
        <v>4702500</v>
      </c>
      <c r="L40" s="61"/>
    </row>
    <row r="41" spans="1:12" ht="39" customHeight="1" x14ac:dyDescent="0.3">
      <c r="A41" s="62" t="s">
        <v>152</v>
      </c>
      <c r="B41" s="51">
        <v>46189</v>
      </c>
      <c r="C41" s="52">
        <v>46195</v>
      </c>
      <c r="D41" s="52">
        <v>46204</v>
      </c>
      <c r="E41" s="53" t="s">
        <v>151</v>
      </c>
      <c r="F41" s="53" t="s">
        <v>150</v>
      </c>
      <c r="G41" s="53" t="s">
        <v>149</v>
      </c>
      <c r="H41" s="53" t="s">
        <v>146</v>
      </c>
      <c r="I41" s="53" t="s">
        <v>148</v>
      </c>
      <c r="J41" s="56">
        <v>32670000</v>
      </c>
      <c r="K41" s="56">
        <v>32670000</v>
      </c>
      <c r="L41" s="61"/>
    </row>
    <row r="42" spans="1:12" ht="39" customHeight="1" x14ac:dyDescent="0.3">
      <c r="A42" s="62" t="s">
        <v>154</v>
      </c>
      <c r="B42" s="51">
        <v>46191</v>
      </c>
      <c r="C42" s="52">
        <v>46191</v>
      </c>
      <c r="D42" s="52">
        <v>46206</v>
      </c>
      <c r="E42" s="53" t="s">
        <v>155</v>
      </c>
      <c r="F42" s="53" t="s">
        <v>156</v>
      </c>
      <c r="G42" s="53" t="s">
        <v>157</v>
      </c>
      <c r="H42" s="53" t="s">
        <v>153</v>
      </c>
      <c r="I42" s="53" t="s">
        <v>148</v>
      </c>
      <c r="J42" s="56">
        <v>7009200</v>
      </c>
      <c r="K42" s="56">
        <v>7009200</v>
      </c>
      <c r="L42" s="61"/>
    </row>
    <row r="43" spans="1:12" ht="39" customHeight="1" x14ac:dyDescent="0.3">
      <c r="A43" s="62" t="s">
        <v>152</v>
      </c>
      <c r="B43" s="51">
        <v>46195</v>
      </c>
      <c r="C43" s="52">
        <v>46195</v>
      </c>
      <c r="D43" s="52">
        <v>46204</v>
      </c>
      <c r="E43" s="53" t="s">
        <v>159</v>
      </c>
      <c r="F43" s="53" t="s">
        <v>160</v>
      </c>
      <c r="G43" s="53" t="s">
        <v>161</v>
      </c>
      <c r="H43" s="53" t="s">
        <v>158</v>
      </c>
      <c r="I43" s="53" t="s">
        <v>148</v>
      </c>
      <c r="J43" s="56">
        <v>19078000</v>
      </c>
      <c r="K43" s="56">
        <v>19078000</v>
      </c>
      <c r="L43" s="61"/>
    </row>
    <row r="44" spans="1:12" ht="39" customHeight="1" x14ac:dyDescent="0.3">
      <c r="A44" s="62" t="s">
        <v>140</v>
      </c>
      <c r="B44" s="51">
        <v>46190</v>
      </c>
      <c r="C44" s="52">
        <v>46190</v>
      </c>
      <c r="D44" s="52">
        <v>46191</v>
      </c>
      <c r="E44" s="53" t="s">
        <v>142</v>
      </c>
      <c r="F44" s="53" t="s">
        <v>143</v>
      </c>
      <c r="G44" s="53" t="s">
        <v>144</v>
      </c>
      <c r="H44" s="53" t="s">
        <v>162</v>
      </c>
      <c r="I44" s="53" t="s">
        <v>141</v>
      </c>
      <c r="J44" s="56">
        <v>19800000</v>
      </c>
      <c r="K44" s="56">
        <v>17930000</v>
      </c>
      <c r="L44" s="61"/>
    </row>
    <row r="45" spans="1:12" ht="39" customHeight="1" x14ac:dyDescent="0.3">
      <c r="A45" s="62" t="s">
        <v>140</v>
      </c>
      <c r="B45" s="51">
        <v>46191</v>
      </c>
      <c r="C45" s="52">
        <v>46195</v>
      </c>
      <c r="D45" s="52">
        <v>46367</v>
      </c>
      <c r="E45" s="53" t="s">
        <v>165</v>
      </c>
      <c r="F45" s="53" t="s">
        <v>166</v>
      </c>
      <c r="G45" s="53" t="s">
        <v>167</v>
      </c>
      <c r="H45" s="53" t="s">
        <v>163</v>
      </c>
      <c r="I45" s="53" t="s">
        <v>164</v>
      </c>
      <c r="J45" s="56">
        <v>5995000</v>
      </c>
      <c r="K45" s="56">
        <v>5400000</v>
      </c>
      <c r="L45" s="61"/>
    </row>
    <row r="46" spans="1:12" ht="39" customHeight="1" x14ac:dyDescent="0.3">
      <c r="A46" s="62" t="s">
        <v>140</v>
      </c>
      <c r="B46" s="51">
        <v>46199</v>
      </c>
      <c r="C46" s="52">
        <v>46204</v>
      </c>
      <c r="D46" s="52">
        <v>46568</v>
      </c>
      <c r="E46" s="53" t="s">
        <v>170</v>
      </c>
      <c r="F46" s="53" t="s">
        <v>171</v>
      </c>
      <c r="G46" s="53" t="s">
        <v>172</v>
      </c>
      <c r="H46" s="53" t="s">
        <v>168</v>
      </c>
      <c r="I46" s="53" t="s">
        <v>169</v>
      </c>
      <c r="J46" s="56">
        <v>6037200</v>
      </c>
      <c r="K46" s="56">
        <v>6037200</v>
      </c>
      <c r="L46" s="61"/>
    </row>
  </sheetData>
  <autoFilter ref="A12:L23"/>
  <mergeCells count="9">
    <mergeCell ref="A8:B8"/>
    <mergeCell ref="A9:B9"/>
    <mergeCell ref="A13:G13"/>
    <mergeCell ref="A1:L1"/>
    <mergeCell ref="A3:E3"/>
    <mergeCell ref="A4:B4"/>
    <mergeCell ref="A5:B5"/>
    <mergeCell ref="A6:B6"/>
    <mergeCell ref="A7:B7"/>
  </mergeCells>
  <phoneticPr fontId="8" type="noConversion"/>
  <pageMargins left="0.33" right="0.22" top="0.32" bottom="0.3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2026년도 수의계약현황 (2분기)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2018-10-24T01:29:20Z</cp:lastPrinted>
  <dcterms:created xsi:type="dcterms:W3CDTF">2018-10-11T00:45:25Z</dcterms:created>
  <dcterms:modified xsi:type="dcterms:W3CDTF">2026-07-08T06:53:17Z</dcterms:modified>
</cp:coreProperties>
</file>